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 RODRIGUEZ\Desktop\Seguimientos\"/>
    </mc:Choice>
  </mc:AlternateContent>
  <bookViews>
    <workbookView xWindow="0" yWindow="0" windowWidth="20490" windowHeight="7050"/>
  </bookViews>
  <sheets>
    <sheet name="3°Informe PMA V.2 (23-09-20)" sheetId="13" r:id="rId1"/>
  </sheets>
  <definedNames>
    <definedName name="_xlnm.Print_Area" localSheetId="0">'3°Informe PMA V.2 (23-09-20)'!$A$1:$S$29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2" i="13" l="1"/>
  <c r="N21" i="13"/>
  <c r="N20" i="13"/>
  <c r="N19" i="13"/>
  <c r="N18" i="13"/>
  <c r="P18" i="13" s="1"/>
  <c r="N17" i="13"/>
  <c r="N16" i="13"/>
  <c r="N15" i="13"/>
  <c r="N14" i="13"/>
  <c r="N13" i="13"/>
  <c r="N12" i="13"/>
  <c r="P12" i="13" s="1"/>
  <c r="P15" i="13" l="1"/>
  <c r="P20" i="13"/>
</calcChain>
</file>

<file path=xl/comments1.xml><?xml version="1.0" encoding="utf-8"?>
<comments xmlns="http://schemas.openxmlformats.org/spreadsheetml/2006/main">
  <authors>
    <author>Luis Carlos Parra A</author>
    <author>lhernandez</author>
    <author>HERNAN ALONSO RODRIGUEZ MORA</author>
    <author>Maria Elvira Zea</author>
    <author>GIV</author>
    <author>BETTY DEL SOCORRO BULA ARROYO</author>
  </authors>
  <commentList>
    <comment ref="A10" authorId="0" shapeId="0">
      <text>
        <r>
          <rPr>
            <b/>
            <sz val="9"/>
            <color indexed="81"/>
            <rFont val="Tahoma"/>
            <family val="2"/>
          </rPr>
          <t xml:space="preserve">Número consecutivo asignado a cada hallazgo
</t>
        </r>
      </text>
    </comment>
    <comment ref="B10" authorId="0" shapeId="0">
      <text>
        <r>
          <rPr>
            <b/>
            <sz val="10"/>
            <color indexed="81"/>
            <rFont val="Tahoma"/>
            <family val="2"/>
          </rPr>
          <t>Título de los hallazgos archivísticos</t>
        </r>
      </text>
    </comment>
    <comment ref="C10" authorId="1" shapeId="0">
      <text>
        <r>
          <rPr>
            <b/>
            <sz val="10"/>
            <color indexed="81"/>
            <rFont val="Tahoma"/>
            <family val="2"/>
          </rPr>
          <t>Cada una de las actividades propuestas</t>
        </r>
      </text>
    </comment>
    <comment ref="D10" authorId="0" shapeId="0">
      <text>
        <r>
          <rPr>
            <b/>
            <sz val="11"/>
            <color indexed="81"/>
            <rFont val="Tahoma"/>
            <family val="2"/>
          </rPr>
          <t>Se registra el ítem determinado para cada acción el cual corresponde a las actividades propuestas</t>
        </r>
      </text>
    </comment>
    <comment ref="F10" authorId="0" shapeId="0">
      <text>
        <r>
          <rPr>
            <b/>
            <sz val="10"/>
            <color indexed="81"/>
            <rFont val="Tahoma"/>
            <family val="2"/>
          </rPr>
          <t>La descripción de las metas que se pretender realizar para alcanzar el objetivo</t>
        </r>
      </text>
    </comment>
    <comment ref="I10" authorId="0" shapeId="0">
      <text>
        <r>
          <rPr>
            <b/>
            <sz val="10"/>
            <color indexed="81"/>
            <rFont val="Tahoma"/>
            <family val="2"/>
          </rPr>
          <t>Casilla con fórmula, el cual resulta del total de semanas ejecutadas del proyecto</t>
        </r>
      </text>
    </comment>
    <comment ref="J10" authorId="0" shapeId="0">
      <text>
        <r>
          <rPr>
            <b/>
            <sz val="10"/>
            <color indexed="81"/>
            <rFont val="Tahoma"/>
            <family val="2"/>
          </rPr>
          <t>Casilla con formula, refleja el avance para cada una de las metas</t>
        </r>
        <r>
          <rPr>
            <sz val="9"/>
            <color indexed="81"/>
            <rFont val="Tahoma"/>
            <family val="2"/>
          </rPr>
          <t xml:space="preserve">
</t>
        </r>
      </text>
    </comment>
    <comment ref="M10" authorId="0" shapeId="0">
      <text>
        <r>
          <rPr>
            <b/>
            <sz val="10"/>
            <color indexed="81"/>
            <rFont val="Tahoma"/>
            <family val="2"/>
          </rPr>
          <t>Casilla con formula, refleja el avance para cada una de las metas</t>
        </r>
        <r>
          <rPr>
            <sz val="9"/>
            <color indexed="81"/>
            <rFont val="Tahoma"/>
            <family val="2"/>
          </rPr>
          <t xml:space="preserve">
</t>
        </r>
      </text>
    </comment>
    <comment ref="N10" authorId="0" shapeId="0">
      <text>
        <r>
          <rPr>
            <b/>
            <sz val="10"/>
            <color indexed="81"/>
            <rFont val="Tahoma"/>
            <family val="2"/>
          </rPr>
          <t>Casilla con formula, refleja el avance para cada una de las metas</t>
        </r>
        <r>
          <rPr>
            <sz val="9"/>
            <color indexed="81"/>
            <rFont val="Tahoma"/>
            <family val="2"/>
          </rPr>
          <t xml:space="preserve">
</t>
        </r>
      </text>
    </comment>
    <comment ref="O10" authorId="0" shapeId="0">
      <text>
        <r>
          <rPr>
            <b/>
            <sz val="10"/>
            <color indexed="81"/>
            <rFont val="Tahoma"/>
            <family val="2"/>
          </rPr>
          <t xml:space="preserve">Casilla con formula, refleja el avance para cada una de las metas
</t>
        </r>
        <r>
          <rPr>
            <sz val="9"/>
            <color indexed="81"/>
            <rFont val="Tahoma"/>
            <family val="2"/>
          </rPr>
          <t xml:space="preserve">
</t>
        </r>
      </text>
    </comment>
    <comment ref="P10" authorId="0" shapeId="0">
      <text>
        <r>
          <rPr>
            <b/>
            <sz val="10"/>
            <color indexed="81"/>
            <rFont val="Tahoma"/>
            <family val="2"/>
          </rPr>
          <t xml:space="preserve">Casilla con formula automática, la cual registra el porcentaje de avance del objetivo
</t>
        </r>
      </text>
    </comment>
    <comment ref="Q10" authorId="0" shapeId="0">
      <text>
        <r>
          <rPr>
            <b/>
            <sz val="11"/>
            <color indexed="81"/>
            <rFont val="Tahoma"/>
            <family val="2"/>
          </rPr>
          <t xml:space="preserve">Registrar los avances ejecutados a la fecha. </t>
        </r>
        <r>
          <rPr>
            <b/>
            <sz val="9"/>
            <color indexed="81"/>
            <rFont val="Tahoma"/>
            <family val="2"/>
          </rPr>
          <t xml:space="preserve">
</t>
        </r>
      </text>
    </comment>
    <comment ref="R10" authorId="0" shapeId="0">
      <text>
        <r>
          <rPr>
            <b/>
            <sz val="11"/>
            <color indexed="81"/>
            <rFont val="Tahoma"/>
            <family val="2"/>
          </rPr>
          <t xml:space="preserve">El nombre de las Áreas y personas responsables para el cumplimiento de cada objetivo
</t>
        </r>
      </text>
    </comment>
    <comment ref="S10" authorId="2" shapeId="0">
      <text>
        <r>
          <rPr>
            <b/>
            <sz val="9"/>
            <color indexed="81"/>
            <rFont val="Tahoma"/>
            <family val="2"/>
          </rPr>
          <t>Se registra la información relativa a los soportes que evidencian el cierre del hallazgo (fotos, videos, documentos, etc.)</t>
        </r>
      </text>
    </comment>
    <comment ref="T10" authorId="3" shapeId="0">
      <text>
        <r>
          <rPr>
            <sz val="9"/>
            <color indexed="81"/>
            <rFont val="Tahoma"/>
            <family val="2"/>
          </rPr>
          <t xml:space="preserve">Dejar las observaciones frente al cumplimiento y efectividad de las tareas implementadas. 
</t>
        </r>
      </text>
    </comment>
    <comment ref="V10" authorId="2" shapeId="0">
      <text>
        <r>
          <rPr>
            <b/>
            <sz val="9"/>
            <color indexed="81"/>
            <rFont val="Tahoma"/>
            <family val="2"/>
          </rPr>
          <t xml:space="preserve">Fecha en que se cierra completamente el hallazgo
</t>
        </r>
      </text>
    </comment>
    <comment ref="W10" authorId="2" shapeId="0">
      <text>
        <r>
          <rPr>
            <b/>
            <sz val="9"/>
            <color indexed="81"/>
            <rFont val="Tahoma"/>
            <family val="2"/>
          </rPr>
          <t>Número de radicado con el cual la entidad realiza el cierre del hallazgo</t>
        </r>
      </text>
    </comment>
    <comment ref="G11" authorId="0" shapeId="0">
      <text>
        <r>
          <rPr>
            <b/>
            <sz val="9"/>
            <color indexed="81"/>
            <rFont val="Tahoma"/>
            <family val="2"/>
          </rPr>
          <t>Fecha de inicio de actividades para alcanzar la   meta</t>
        </r>
      </text>
    </comment>
    <comment ref="H11" authorId="0" shapeId="0">
      <text>
        <r>
          <rPr>
            <b/>
            <sz val="10"/>
            <color indexed="81"/>
            <rFont val="Tahoma"/>
            <family val="2"/>
          </rPr>
          <t>Fecha en que se culmina la meta</t>
        </r>
        <r>
          <rPr>
            <b/>
            <sz val="9"/>
            <color indexed="81"/>
            <rFont val="Tahoma"/>
            <family val="2"/>
          </rPr>
          <t xml:space="preserve">
</t>
        </r>
      </text>
    </comment>
    <comment ref="C12" authorId="4" shapeId="0">
      <text>
        <r>
          <rPr>
            <b/>
            <sz val="10"/>
            <color indexed="81"/>
            <rFont val="Tahoma"/>
            <family val="2"/>
          </rPr>
          <t>El número de acciones pueden variar</t>
        </r>
        <r>
          <rPr>
            <b/>
            <sz val="11"/>
            <color indexed="81"/>
            <rFont val="Tahoma"/>
            <family val="2"/>
          </rPr>
          <t xml:space="preserve">
</t>
        </r>
      </text>
    </comment>
    <comment ref="P12" authorId="1" shapeId="0">
      <text>
        <r>
          <rPr>
            <b/>
            <sz val="11"/>
            <color indexed="81"/>
            <rFont val="Tahoma"/>
            <family val="2"/>
          </rPr>
          <t>El número de metas puede variar. Si necesitan más campos, insertar las filas</t>
        </r>
      </text>
    </comment>
    <comment ref="F13" authorId="5" shapeId="0">
      <text>
        <r>
          <rPr>
            <b/>
            <sz val="9"/>
            <color indexed="81"/>
            <rFont val="Tahoma"/>
            <family val="2"/>
          </rPr>
          <t xml:space="preserve">BETTY DEL SOCORRO BULA ARRO
</t>
        </r>
        <r>
          <rPr>
            <sz val="9"/>
            <color indexed="81"/>
            <rFont val="Tahoma"/>
            <family val="2"/>
          </rPr>
          <t xml:space="preserve"> Inventario Documental finalizado 100% se encuentra en proceso de restructuración por periodo y control de calidad</t>
        </r>
      </text>
    </comment>
    <comment ref="F14" authorId="5" shapeId="0">
      <text>
        <r>
          <rPr>
            <b/>
            <sz val="9"/>
            <color indexed="81"/>
            <rFont val="Tahoma"/>
            <family val="2"/>
          </rPr>
          <t>BETTY DEL SOCORRO BULA ARROYO:</t>
        </r>
        <r>
          <rPr>
            <sz val="9"/>
            <color indexed="81"/>
            <rFont val="Tahoma"/>
            <family val="2"/>
          </rPr>
          <t xml:space="preserve">
Actividad Cumplida en un 100%</t>
        </r>
      </text>
    </comment>
    <comment ref="P15" authorId="1" shapeId="0">
      <text>
        <r>
          <rPr>
            <b/>
            <sz val="11"/>
            <color indexed="81"/>
            <rFont val="Tahoma"/>
            <family val="2"/>
          </rPr>
          <t>El número de metas puede variar. Si necesitan más campos, insertar las filas</t>
        </r>
      </text>
    </comment>
  </commentList>
</comments>
</file>

<file path=xl/sharedStrings.xml><?xml version="1.0" encoding="utf-8"?>
<sst xmlns="http://schemas.openxmlformats.org/spreadsheetml/2006/main" count="120" uniqueCount="94">
  <si>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</si>
  <si>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</si>
  <si>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</si>
  <si>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</si>
  <si>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</si>
  <si>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</si>
  <si>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</si>
  <si>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</si>
  <si>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</si>
  <si>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NO. DE ACCIÓN</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</si>
  <si>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</si>
  <si>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</si>
  <si>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</si>
  <si>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</si>
  <si>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</si>
  <si>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</si>
  <si>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</si>
  <si>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</si>
  <si>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</si>
  <si>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</si>
  <si>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</si>
  <si>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</si>
  <si>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</si>
  <si>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</si>
  <si>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</si>
  <si>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ACCIÓN NO. 1</t>
  </si>
  <si>
    <t>ACCIÓN NO. 2</t>
  </si>
  <si>
    <t>ACCIÓN NO. 3</t>
  </si>
  <si>
    <t>ACCIÓN NO. 4</t>
  </si>
  <si>
    <t>OBSERVACIONES OFICINA DE CONTROL INTERNO</t>
  </si>
  <si>
    <t>Seguimiento AGN</t>
  </si>
  <si>
    <t>Seguimiento Control Interno</t>
  </si>
  <si>
    <t>Plan de Mejoramiento</t>
  </si>
  <si>
    <t>OBSERVACIONES</t>
  </si>
  <si>
    <t>Fecha y número de Acta de aprobación del PMA</t>
  </si>
  <si>
    <t>Dar cumplimiento                                          Artículo 11 de la Ley 594 de 2000                                                                             Acuerdo No 02 de 2004                                                                                                                                                                                                                                                                                                                                                                    La Entidad debe organizar los archivos de conformidad con el Acuerdo 05 de 2013.</t>
  </si>
  <si>
    <t>Dar obediencia                                 Acuerdo 042 de 2002                    Acuerdo 05 de 2013                    Acuerdo 02 de 2014</t>
  </si>
  <si>
    <t>Dar cumplimiento                             Articulo 46 de la Ley 594 de 2000                                                                            Acuerdo 049 de 2000                  Acuerdo 050 de 2000                 Acuerdo 006 de 2014</t>
  </si>
  <si>
    <t>Dar cumplimiento al:                  Artículo 26 de la Ley 594 de 2000                                                                                            Articulo 13 de la Ley 1712 de 2014                                              Artículo 7 del Acuerdo No 042 de 2002                                                      Acuerdo 038 de 2002</t>
  </si>
  <si>
    <t>Actas de seguimiento aplicación de TRD</t>
  </si>
  <si>
    <t>Seguimiento al Plan de Conservación Documental y sus Programas</t>
  </si>
  <si>
    <t>Presentación y Listas de Asistencia.</t>
  </si>
  <si>
    <t>Informe de seguimiento al Plan de Conservación y sus Programas</t>
  </si>
  <si>
    <r>
      <rPr>
        <b/>
        <sz val="10"/>
        <rFont val="Arial"/>
        <family val="2"/>
      </rPr>
      <t>5. Conformación de los Archivos Públicos</t>
    </r>
    <r>
      <rPr>
        <sz val="10"/>
        <rFont val="Arial"/>
        <family val="2"/>
      </rPr>
      <t>.                                                                     La Entidad no ha elaborado las Tablas de Valoración Documental,  para la organización del fondo documental acumulado</t>
    </r>
  </si>
  <si>
    <t>Elaboración de las Tablas de Valoración Documental y sus anexos  - Fondo - Junta Administradora de Deportes de Bogotá</t>
  </si>
  <si>
    <t>Elaboración de las Tablas de Valoración Documental y sus anexos  - Fondo - Instituto Distrital de Recreación y Deporte - IDRD.</t>
  </si>
  <si>
    <t>Tablas de Valoración Documental y sus anexos (CCD, Organigrama, Fichas de Valoración, Inventarios y tablas)</t>
  </si>
  <si>
    <t>Tablas de Valoración Documental y sus anexos (CCD, Organigrama, Fichas de Valoración, Inventarios, tablas)</t>
  </si>
  <si>
    <t>INSTITUTO DISTRITAL DE RECREACIÓN Y DEPORTE  -IDRD</t>
  </si>
  <si>
    <t>SECRETARIA GENERAL</t>
  </si>
  <si>
    <t>860061099-1</t>
  </si>
  <si>
    <t>Continuar con la elaboración del inventario Documental del fondo acumulado en el formato FUID</t>
  </si>
  <si>
    <t>Inventario Documental en formato FUID  - Archivos de Gestión</t>
  </si>
  <si>
    <t>Inventario Documental en formato FUID  - Archivos del Fondo Acumulado</t>
  </si>
  <si>
    <t>Inventario Documental en formato FUID  - Archivo Central</t>
  </si>
  <si>
    <t>Capacitación en procesos Técnicos organización de archivos  e implementación de TRD</t>
  </si>
  <si>
    <t>Capacitación en conservación y preservación de documentos en diferentes soportes</t>
  </si>
  <si>
    <t>Sensibilización sobre el Sistema Integrado de Conservación SIC</t>
  </si>
  <si>
    <t>PLAN DE MEJORAMIENTO ARCHIVÍSTICO</t>
  </si>
  <si>
    <t>Versión: 02</t>
  </si>
  <si>
    <t>Seguimiento a la aplicación de las TRD en las 37 dependencias del Instituto</t>
  </si>
  <si>
    <t>Continuar con la elaboración del inventario Documental de los Archivos de Gestión en el formato FUID</t>
  </si>
  <si>
    <t>Todas las áreas de la Entidad y el Jefe de cada área con su equipo de trabajo</t>
  </si>
  <si>
    <t>Responsable Archivo y Correspondencia</t>
  </si>
  <si>
    <t xml:space="preserve">PORCENTAJE DE AVANCE DE LAS TAREAS </t>
  </si>
  <si>
    <t xml:space="preserve">PORCENTAJE DE AVANCE DE LAS TAREAS - ACUMULADO </t>
  </si>
  <si>
    <t xml:space="preserve">INICIO </t>
  </si>
  <si>
    <t>FINAL</t>
  </si>
  <si>
    <t>Listas de Asistencia y Actas de reunión</t>
  </si>
  <si>
    <t>Continuar con la elaboración del inventario documental del Archivo Central No. 2 en el formato FUID</t>
  </si>
  <si>
    <t>Soportes.
Se adjunta copia del acta No.1 suscrita con el AGN el día 18-Mzo-2019.</t>
  </si>
  <si>
    <t>Se dio por cumplido y cerrado este hallazgo según consta en el Acta Visita de Vigilancia No.1 suscrita el 18-Mzo-2019 en el AGN.</t>
  </si>
  <si>
    <t>28 de Marzo de 2019 - Acta Comité de Archivo No.1</t>
  </si>
  <si>
    <t>Avance Semestral</t>
  </si>
  <si>
    <t>INFORME DE SEGUIMIENTO Y FECHA</t>
  </si>
  <si>
    <t>BLANCA INES DURAN HERNANDEZ</t>
  </si>
  <si>
    <t>SANDRA OFELIA JABER MARTINEZ</t>
  </si>
  <si>
    <r>
      <rPr>
        <b/>
        <sz val="10"/>
        <rFont val="Arial"/>
        <family val="2"/>
      </rPr>
      <t>5.1 Organización de los Archivos de Gestión</t>
    </r>
    <r>
      <rPr>
        <sz val="10"/>
        <rFont val="Arial"/>
        <family val="2"/>
      </rPr>
      <t>.                                                                                                                                                                                                                     La entidad no está aplicando en la totalidad de las dependencias todos los criterios de organización de los archivos de gestión como son: conformación de expedientes, foliación, hoja de control, identificación de expedientes, por lo evidenciado no se ajusta a la normatividad archivística.</t>
    </r>
  </si>
  <si>
    <r>
      <rPr>
        <b/>
        <sz val="10"/>
        <rFont val="Arial"/>
        <family val="2"/>
      </rPr>
      <t xml:space="preserve">6. Sistema Integrado de Conservación - SIC. </t>
    </r>
    <r>
      <rPr>
        <sz val="10"/>
        <rFont val="Arial"/>
        <family val="2"/>
      </rPr>
      <t>En consecuencia, aunque la entidad cuenta con un Sistema Integrado de Conservación aprobado, no se han introducido prácticas de conservación en todas las fases del ciclo vital de los documentos, dirigidas a evitar, detener y controlar los factores de deterioro que pueden afectar la integridad de los documentos.</t>
    </r>
  </si>
  <si>
    <r>
      <rPr>
        <b/>
        <sz val="10"/>
        <rFont val="Arial"/>
        <family val="2"/>
      </rPr>
      <t>2.4 Inventario Documenta</t>
    </r>
    <r>
      <rPr>
        <sz val="10"/>
        <rFont val="Arial"/>
        <family val="2"/>
      </rPr>
      <t>l.  La Entidad no cuenta con la totalidad de los inventarios. No esta aplicando el Formato FUID para los inventarios. Lo cual dificultaría el control y recuperación de información de los documentos generados desde los archivos de gestión  y la posible pérdida de documentos.</t>
    </r>
  </si>
  <si>
    <t>Elaboración de las Tablas de Valoración Documental y sus anexos  - Fondo Rotario de Espectáculos</t>
  </si>
  <si>
    <r>
      <rPr>
        <b/>
        <u/>
        <sz val="10"/>
        <rFont val="Arial"/>
        <family val="2"/>
      </rPr>
      <t xml:space="preserve">Estado actual:
</t>
    </r>
    <r>
      <rPr>
        <sz val="10"/>
        <rFont val="Arial"/>
        <family val="2"/>
      </rPr>
      <t xml:space="preserve">TVD del Fondo Rotatorio de Espectáculos de Bogotá -FREB; fue convalidada por el Consejo Distrital de Archivo de Bogotá - CDAB mediante Acta No 05 de 2019, informado al IDRD con el Radicado ADB No 2-2019-2714 del 05-Feb-2019, adoptada por la entidad con la Resolución No. 343 de 2019; archivos organizados y dispuestos en carpetas 4 aletas ordenados conforme a la tabla; son 7 cajas X-200 con 69 carpetas.
Se recibe oficio del AGN No. 2-2020-01219 y radicado IDRD No 20202100070652 del 24 -Feb-2020 avalando la inscripción del RUSD del FREB </t>
    </r>
  </si>
  <si>
    <r>
      <rPr>
        <b/>
        <u/>
        <sz val="10"/>
        <rFont val="Arial"/>
        <family val="2"/>
      </rPr>
      <t>Estado actual</t>
    </r>
    <r>
      <rPr>
        <b/>
        <sz val="10"/>
        <rFont val="Arial"/>
        <family val="2"/>
      </rPr>
      <t>:</t>
    </r>
    <r>
      <rPr>
        <sz val="10"/>
        <rFont val="Arial"/>
        <family val="2"/>
      </rPr>
      <t xml:space="preserve"> 
La TVD de la Junta Administradora de Deportes de Bogotá -JADB, fue convalidada por el Consejo Distrital de Archivo de Bogotá - CDAB, mediante Acta No 05 de 2019, informado al IDRD con radicado ADB No.2-2019-30940 del 18-Nov-2019 y radicado IDRD No. 20192100410652, esta TVD fue adoptada e implementada por la entidad mediante Resolución No. 787 del 20-Dic-2019.
Así también, se envió oficio con radicado AGN No.1-2020-01474 y 20202100024501 del IDRD para tramite de inscripción del RUSD.</t>
    </r>
  </si>
  <si>
    <t>Informe No. 3  de la Prórroga.
24/09/2020</t>
  </si>
  <si>
    <r>
      <rPr>
        <b/>
        <sz val="10"/>
        <rFont val="Arial"/>
        <family val="2"/>
      </rPr>
      <t xml:space="preserve">Soportes:  </t>
    </r>
    <r>
      <rPr>
        <sz val="10"/>
        <rFont val="Arial"/>
        <family val="2"/>
      </rPr>
      <t xml:space="preserve">Se adjuntan los inventarios documentales en el FUID, de los archivos de gestión y del archivo central, hoy centralizado en el Archivo Central de IDRD ubicado en Puente Aranda y el procedimiento para cuando un funcionario o contratista se retira, desvincula o culmina sus obligaciones contractuales en la entidad
</t>
    </r>
  </si>
  <si>
    <r>
      <rPr>
        <u/>
        <sz val="10"/>
        <rFont val="Arial"/>
        <family val="2"/>
      </rPr>
      <t xml:space="preserve">Soportes.
</t>
    </r>
    <r>
      <rPr>
        <sz val="10"/>
        <rFont val="Arial"/>
        <family val="2"/>
      </rPr>
      <t xml:space="preserve">
Se adjunta estructura orgánica de los 8 períodos establecidos para las tablas de valoración documental del IDRD</t>
    </r>
  </si>
  <si>
    <t xml:space="preserve">La Oficina de Control Interno concluye que el IDRD finalizó la actividad propuesta en el Plan de Mejoramiento cumpliéndola en un 100%,  ya que la Tabla de Valoración Documental fue convalidada por el Consejo Distrital de Archivo, inscrita en el Registro Único de Series Documentales del Archivo General de la Nación y adoptada e implementada en el IDRD.   
De conformidad con recomendaciones del AGN se adjunta la siguiente información, aclarando que no hacen parte de los compromisos definidos en el plan de mejoramiento archivístico:
* Fichas de valoración documental del FREPB.
* Inventario Documental  FREPB
* Registro fotográfico que evidencia el proceso de implementación de las TVD y la disposición final y ordenación de los documentos
* Link  de publicación de las Tablas de Valoración Documental y anexos  del Fondo Rotario de Espectáculos FREB https://www.idrd.gov.co/sites/default/files/documentos/tvd_freb_1.xlsx
Por lo anteriormente expuesto muy amablemente se solicita el cierre de esta acción.
</t>
  </si>
  <si>
    <t>La Oficina de Control Interno evidencia que los soportes entregados constatan que la Tabla de Valoración Documental ya fue convalidada por el Consejo Distrital de Archivo y adoptada e implementada en el IDRD, el Archivo General de la Nación confirma la inscripción de la TVD en el RUSD, así como con el certificado respectivo,, razón por la cual se considera finalizada y cumplida la actividad propuesta en el Plan de Mejoramiento.
De conformidad con recomendaciones del AGN se adjunta la siguiente información, aclarando que no hacen parte de los compromisos definidos en el plan de mejoramiento archivístico:
* Fichas de valoración documental del JADB.
* Inventario Documental JADB
* Registro fotográfico que evidencia el proceso de implementación de las TVD y la disposición final y ordenación de los documentos
* Link  de publicación de las Tablas de Valoración Documental - Fondo - Junta Administradora de Deportes de Bogotá: https://www.idrd.gov.co/sites/default/files/documentos/tvd_jadb.xlsx
Por lo anteriormente expuesto muy amablemente se solicita el cierre de esta acción.</t>
  </si>
  <si>
    <t>Se observa levantamiento de estructura orgánica del IDRD para cada uno de los periodos institucionales identificados.  Acción en términos de ejecución.</t>
  </si>
  <si>
    <r>
      <rPr>
        <b/>
        <u/>
        <sz val="10"/>
        <rFont val="Arial"/>
        <family val="2"/>
      </rPr>
      <t>Estado actual</t>
    </r>
    <r>
      <rPr>
        <b/>
        <sz val="10"/>
        <rFont val="Arial"/>
        <family val="2"/>
      </rPr>
      <t xml:space="preserve">:  </t>
    </r>
    <r>
      <rPr>
        <sz val="10"/>
        <rFont val="Arial"/>
        <family val="2"/>
      </rPr>
      <t xml:space="preserve">Se anexa cuadro resumen del estado actual de los inventarios documentales de los archivos de gestión en el FUID, es de anotar que esta tarea se ha visto afectada debido al aislamiento preventivo por Covid 19, ya que el personal de las diferentes dependencias se encuentran realizando labores virtuales en casa y esta actividad se desarrolla de manera presencial. Se adjunta cuadro consolidado.
</t>
    </r>
    <r>
      <rPr>
        <b/>
        <u/>
        <sz val="10"/>
        <rFont val="Arial"/>
        <family val="2"/>
      </rPr>
      <t xml:space="preserve">
Resumen del estado del proceso</t>
    </r>
    <r>
      <rPr>
        <b/>
        <sz val="10"/>
        <rFont val="Arial"/>
        <family val="2"/>
      </rPr>
      <t xml:space="preserve">: </t>
    </r>
    <r>
      <rPr>
        <sz val="10"/>
        <rFont val="Arial"/>
        <family val="2"/>
      </rPr>
      <t>Inventario Documental en FUID, con corte al 23-09-2020: 11.153 cajas (2.788 ML) de archivos de gestión, de los cuales se encuentran en proceso de inventario 2.151 cajas (538 ML) (19%) correspondientes a la Subdirección de Contratación (475 ML-1900 cajas), la Subdirección Técnica de Construcciones (55 ML-220 cajas) y 31 cajas de diferentes áreas correspondientes a 8 ML.</t>
    </r>
  </si>
  <si>
    <t>La Oficina de Control Interno revisó una muestra de los formatos FUID  de los inventarios Documentales de los Archivos de Gestión de todas las dependencias del IDRD, comparando la información remitida por el área de Archivo y Correspondencia en el formato "Volumen Documental de los Archivos de Gestión", evidenciando una disminución de los documentos a inventariar en relación con el seguimiento efectuado el 24 de marzo de 2020, debido a:
1.  El número de cajas aumentó comparado con el reportado en el mes de marzo ya que en el área de Archivo y Correspondencia se identificaron informes de contratos de la Subdirección Técnica de Construcciones, que no se reclamaron ni direccionaron por los responsables;  posteriormente se dio el aislamiento preventivo decretado por el Gobierno Nacional y hasta el mes de junio se retomó esta actividad y se hizo entrega de la documentación a la Subdirección de Contratación, con el fin de incluir los informes físicos en los respectivo expedientes contractuales creciendo el volumen de cajas registrado en el informe.
2. El número de cajas inventariadas disminuyó debido a que parte de ellas fueron transferidas al archivo central durante el semestre y toras fueron retiradas por corresponder a documentos de apoyo que no hacen parte de las TRD, es el caso de las propuestas perdedoras en los procesos de contratación y las copias de las mismas.
Por las razones anteriormente expuestas, se presenta una disminución del 94 al 82% en el volumen documental comparado con lo reportado en  seguimiento del  mes de marzo, aunado a que aún no se regresa a la normalidad laboral presencial en las diferentes áreas de trabajo que permita seguir adelantando el proceso de actualización de inventarios documentales.  Al respecto, se recomendó a las áreas tener en cuenta las instrucciones para el diligenciamiento de los formatos FUID a fin de evitar reprocesos en el análisis de la información documental. Por otra parte, se evidenció inventario documental del Archivo Central del IDRD. 
Adicionalmente, se remite los documentos adicionales que fueron requeridos por el AGN en el oficio 1-2020-02727 y que no hacen parte de los compromisos definidos en el plan de mejoramiento archivístico, así:
1. Procedimiento vigente para la desvinculación de los servidores públicos de planta del IDRD.  
2. Obligaciones contractuales en contrato de prestación de servicios, que incluyen información sobre gestión documental.
Teniendo en cuenta que la actualización de los FUID guarda correlación con la gestión dinámica de la Entidad y por lo tanto, la producción de documentos es cotidiana; muy amablemente se solicita el cierre definitivo de este hallazgo teniendo en cuenta que los inventarios documentales que se encuentran en curso corresponden a la gestión diaria de la Entidad.</t>
  </si>
  <si>
    <r>
      <rPr>
        <b/>
        <u/>
        <sz val="10"/>
        <rFont val="Arial"/>
        <family val="2"/>
      </rPr>
      <t xml:space="preserve">Soportes: </t>
    </r>
    <r>
      <rPr>
        <sz val="10"/>
        <rFont val="Arial"/>
        <family val="2"/>
      </rPr>
      <t xml:space="preserve">
Se anexa Registro fotográfico, inventarios que evidencian la implementación de las TVD y disposición final del Fondo Documental del FREB, inventarios entre otros, que evidencian el proceso de ordenación, Link de publicación de la TVD en la página web y inventario documental del archivo del FREB en el FUID.</t>
    </r>
  </si>
  <si>
    <r>
      <rPr>
        <b/>
        <sz val="10"/>
        <rFont val="Arial"/>
        <family val="2"/>
      </rPr>
      <t xml:space="preserve">Soportes: 
</t>
    </r>
    <r>
      <rPr>
        <sz val="10"/>
        <rFont val="Arial"/>
        <family val="2"/>
      </rPr>
      <t xml:space="preserve">
Se adjunta  Registro fotográfico, inventarios que evidencias la implementación de las TVD y disposición final del Fondo Documental de la JADSB, registro fotográfico, inventarios entre otros, que evidencian el proceso de ordenación Link de publicación de la TVD en la página web y inventario documental del archivo de la JADSB en el FUID.
Se adjuntan inscripción y certificado RUSD TVD 59  de la JADB emitida por el Archivo General de la Nación de fecha 5 de mayo de 2020.
</t>
    </r>
  </si>
  <si>
    <r>
      <rPr>
        <b/>
        <u/>
        <sz val="10"/>
        <rFont val="Arial"/>
        <family val="2"/>
      </rPr>
      <t>Estado actual</t>
    </r>
    <r>
      <rPr>
        <b/>
        <sz val="10"/>
        <rFont val="Arial"/>
        <family val="2"/>
      </rPr>
      <t>:</t>
    </r>
    <r>
      <rPr>
        <sz val="10"/>
        <rFont val="Arial"/>
        <family val="2"/>
      </rPr>
      <t xml:space="preserve">
El inventario se encuentra digitado en el FUID en un 100% con control de calidad, ubicación topográfica, identificación de oficinas productoras con periodos establecidos, la base de datos se encuentra ubicada en la carpeta NAOS,  tiene un volumen documental aproximado de 1717,33 ML, los depósitos de archivos ubicados en el (CEAD, AC1, AC2 y Parqueadero), fueron centralizados en el archivo central del IDRD ubicado en Puente Aranda,  se continua con la clasificación del  inventario por periodos (8) y se están identificando las series o asuntos de la TVD separándolos por periodos (8), y mas adelante conformar los Cuadros de Clasificación Documental -CCD, TVD por periodos, y elaborar las fichas de valoración resultantes para cada serie o asunto. Proceso en tramite. paralelamente se esta elaborando la Memoria descriptiva del proceso, se adjuntan fotos de los depósitos del antes y el después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</si>
</sst>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22" x14ac:knownFonts="1">
    <font>
      <sz val="11"/>
      <color theme="1"/>
      <name val="Calibri"/>
      <family val="2"/>
      <scheme val="minor"/>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b/>
      <sz val="10"/>
      <color indexed="81"/>
      <name val="Tahoma"/>
      <family val="2"/>
    </font>
    <font>
      <b/>
      <sz val="11"/>
      <color indexed="81"/>
      <name val="Tahoma"/>
      <family val="2"/>
    </font>
    <font>
      <sz val="9"/>
      <color indexed="81"/>
      <name val="Tahoma"/>
      <family val="2"/>
    </font>
    <font>
      <b/>
      <sz val="10"/>
      <color indexed="30"/>
      <name val="Arial"/>
      <family val="2"/>
    </font>
    <font>
      <b/>
      <sz val="10"/>
      <color theme="1"/>
      <name val="Arial"/>
      <family val="2"/>
    </font>
    <font>
      <b/>
      <sz val="10"/>
      <color indexed="8"/>
      <name val="Arial"/>
      <family val="2"/>
    </font>
    <font>
      <b/>
      <sz val="10"/>
      <color theme="1"/>
      <name val="Calibri"/>
      <family val="2"/>
      <scheme val="minor"/>
    </font>
    <font>
      <b/>
      <sz val="16"/>
      <color theme="1"/>
      <name val="Calibri"/>
      <family val="2"/>
      <scheme val="minor"/>
    </font>
    <font>
      <b/>
      <sz val="10"/>
      <color rgb="FFFF0000"/>
      <name val="Arial"/>
      <family val="2"/>
    </font>
    <font>
      <sz val="11"/>
      <name val="Arial"/>
      <family val="2"/>
    </font>
    <font>
      <b/>
      <sz val="11"/>
      <color indexed="30"/>
      <name val="Arial"/>
      <family val="2"/>
    </font>
    <font>
      <b/>
      <u/>
      <sz val="10"/>
      <name val="Arial"/>
      <family val="2"/>
    </font>
    <font>
      <b/>
      <sz val="11"/>
      <name val="Arial"/>
      <family val="2"/>
    </font>
    <font>
      <sz val="11"/>
      <color theme="1"/>
      <name val="Arial"/>
      <family val="2"/>
    </font>
    <font>
      <u/>
      <sz val="1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49D8DF"/>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3" fillId="0" borderId="0" xfId="0" applyFont="1" applyAlignment="1">
      <alignment horizontal="justify" vertical="center" wrapText="1"/>
    </xf>
    <xf numFmtId="9" fontId="3" fillId="0" borderId="0" xfId="0" applyNumberFormat="1" applyFont="1" applyAlignment="1">
      <alignment horizontal="justify" vertical="center" wrapText="1"/>
    </xf>
    <xf numFmtId="0" fontId="5" fillId="0" borderId="0" xfId="0" applyFont="1" applyAlignment="1">
      <alignment horizontal="right" vertical="center" wrapText="1"/>
    </xf>
    <xf numFmtId="0" fontId="4" fillId="0" borderId="0" xfId="0" applyFont="1" applyAlignment="1">
      <alignment horizontal="justify" vertical="center" wrapText="1"/>
    </xf>
    <xf numFmtId="9" fontId="4" fillId="0" borderId="0" xfId="0" applyNumberFormat="1" applyFont="1" applyAlignment="1">
      <alignment horizontal="justify" vertical="center" wrapText="1"/>
    </xf>
    <xf numFmtId="0" fontId="3"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3" fillId="3" borderId="10" xfId="0" applyFont="1" applyFill="1" applyBorder="1" applyAlignment="1" applyProtection="1">
      <alignment horizontal="justify" vertical="center" wrapText="1"/>
      <protection locked="0"/>
    </xf>
    <xf numFmtId="9" fontId="3" fillId="3" borderId="4" xfId="0" applyNumberFormat="1" applyFont="1" applyFill="1" applyBorder="1" applyAlignment="1">
      <alignment horizontal="justify" vertical="center" wrapText="1"/>
    </xf>
    <xf numFmtId="0" fontId="3" fillId="0" borderId="10" xfId="0" applyFont="1" applyFill="1" applyBorder="1" applyAlignment="1">
      <alignment horizontal="justify" vertical="center" wrapText="1"/>
    </xf>
    <xf numFmtId="164" fontId="4" fillId="2" borderId="4"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64" fontId="3" fillId="3" borderId="10" xfId="0" applyNumberFormat="1" applyFont="1" applyFill="1" applyBorder="1" applyAlignment="1">
      <alignment horizontal="center" vertical="center" wrapText="1"/>
    </xf>
    <xf numFmtId="164" fontId="3" fillId="0" borderId="4" xfId="0" applyNumberFormat="1" applyFont="1" applyFill="1" applyBorder="1" applyAlignment="1">
      <alignment horizontal="justify" vertical="center" wrapText="1"/>
    </xf>
    <xf numFmtId="1" fontId="3" fillId="3" borderId="10"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0" fontId="3" fillId="0" borderId="4" xfId="0" applyFont="1" applyFill="1" applyBorder="1" applyAlignment="1">
      <alignment horizontal="justify" vertical="center" wrapText="1"/>
    </xf>
    <xf numFmtId="9" fontId="3" fillId="5" borderId="10" xfId="0" applyNumberFormat="1" applyFont="1" applyFill="1" applyBorder="1" applyAlignment="1">
      <alignment horizontal="center" vertical="center" wrapText="1"/>
    </xf>
    <xf numFmtId="164" fontId="3" fillId="5" borderId="4" xfId="0" applyNumberFormat="1" applyFont="1" applyFill="1" applyBorder="1" applyAlignment="1">
      <alignment horizontal="center" vertical="center"/>
    </xf>
    <xf numFmtId="165" fontId="3" fillId="5" borderId="10" xfId="0" applyNumberFormat="1" applyFont="1" applyFill="1" applyBorder="1" applyAlignment="1">
      <alignment horizontal="center" vertical="center" wrapText="1"/>
    </xf>
    <xf numFmtId="0" fontId="4" fillId="0" borderId="0" xfId="0" applyFont="1" applyAlignment="1">
      <alignment horizontal="left" vertical="center"/>
    </xf>
    <xf numFmtId="165" fontId="3" fillId="0" borderId="10" xfId="0" applyNumberFormat="1" applyFont="1" applyFill="1" applyBorder="1" applyAlignment="1">
      <alignment horizontal="center" vertical="center" wrapText="1"/>
    </xf>
    <xf numFmtId="0" fontId="4" fillId="5" borderId="4"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justify" vertical="center" wrapText="1"/>
      <protection locked="0"/>
    </xf>
    <xf numFmtId="0" fontId="1" fillId="0" borderId="4" xfId="0" applyFont="1" applyFill="1" applyBorder="1" applyAlignment="1">
      <alignment horizontal="justify" vertical="center" wrapText="1"/>
    </xf>
    <xf numFmtId="0" fontId="4" fillId="0" borderId="0"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3" fillId="2" borderId="10" xfId="0" applyFont="1" applyFill="1" applyBorder="1" applyAlignment="1">
      <alignment horizontal="justify" vertical="center" wrapText="1"/>
    </xf>
    <xf numFmtId="9" fontId="19" fillId="0" borderId="0" xfId="0" applyNumberFormat="1" applyFont="1" applyAlignment="1">
      <alignment horizontal="center" vertical="center" wrapText="1"/>
    </xf>
    <xf numFmtId="0" fontId="20" fillId="0" borderId="4" xfId="0" applyFont="1" applyBorder="1" applyAlignment="1">
      <alignment horizontal="justify" vertical="center" wrapText="1"/>
    </xf>
    <xf numFmtId="0" fontId="20" fillId="0" borderId="4" xfId="0" applyFont="1" applyBorder="1" applyAlignment="1">
      <alignment horizontal="center" vertical="center" wrapText="1"/>
    </xf>
    <xf numFmtId="9" fontId="3" fillId="2"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20" fillId="0" borderId="4" xfId="0" applyFont="1" applyFill="1" applyBorder="1" applyAlignment="1">
      <alignment horizontal="justify" vertical="center" wrapText="1"/>
    </xf>
    <xf numFmtId="0" fontId="16" fillId="0" borderId="4" xfId="0" applyFont="1" applyBorder="1" applyAlignment="1">
      <alignment horizontal="justify" vertical="center" wrapText="1"/>
    </xf>
    <xf numFmtId="0" fontId="4" fillId="0" borderId="0" xfId="0" applyFont="1" applyAlignment="1">
      <alignment horizontal="right" vertical="center" wrapText="1"/>
    </xf>
    <xf numFmtId="0" fontId="0" fillId="0" borderId="0" xfId="0" applyAlignment="1">
      <alignment vertical="center"/>
    </xf>
    <xf numFmtId="0" fontId="5" fillId="0" borderId="4" xfId="0" applyFont="1" applyFill="1" applyBorder="1" applyAlignment="1">
      <alignment horizontal="justify" vertical="center" wrapText="1"/>
    </xf>
    <xf numFmtId="0" fontId="0" fillId="0" borderId="4" xfId="0" applyFill="1" applyBorder="1" applyAlignment="1">
      <alignment vertical="center"/>
    </xf>
    <xf numFmtId="0" fontId="0" fillId="0" borderId="0" xfId="0" applyFill="1" applyAlignment="1">
      <alignment vertical="center"/>
    </xf>
    <xf numFmtId="0" fontId="14" fillId="0" borderId="4"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4" fontId="0" fillId="0" borderId="5" xfId="0" applyNumberFormat="1" applyBorder="1" applyAlignment="1">
      <alignment horizontal="center" vertical="center"/>
    </xf>
    <xf numFmtId="14" fontId="0" fillId="0" borderId="7" xfId="0" applyNumberFormat="1" applyBorder="1" applyAlignment="1">
      <alignment horizontal="center" vertical="center"/>
    </xf>
    <xf numFmtId="14" fontId="0" fillId="0" borderId="14" xfId="0" applyNumberFormat="1" applyBorder="1" applyAlignment="1">
      <alignment horizontal="center" vertical="center"/>
    </xf>
    <xf numFmtId="14" fontId="0" fillId="0" borderId="15" xfId="0" applyNumberForma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14" fontId="17" fillId="0" borderId="3" xfId="0" applyNumberFormat="1" applyFont="1" applyBorder="1" applyAlignment="1">
      <alignment horizontal="left" vertical="center"/>
    </xf>
    <xf numFmtId="14" fontId="17" fillId="0" borderId="2" xfId="0" applyNumberFormat="1" applyFont="1" applyBorder="1" applyAlignment="1">
      <alignment horizontal="left" vertical="center"/>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textRotation="90" wrapText="1"/>
      <protection locked="0"/>
    </xf>
    <xf numFmtId="0" fontId="4" fillId="2" borderId="10" xfId="0" applyFont="1" applyFill="1" applyBorder="1" applyAlignment="1" applyProtection="1">
      <alignment horizontal="center" vertical="center" textRotation="90" wrapText="1"/>
      <protection locked="0"/>
    </xf>
    <xf numFmtId="164" fontId="4" fillId="2" borderId="1" xfId="0" applyNumberFormat="1" applyFont="1" applyFill="1" applyBorder="1" applyAlignment="1" applyProtection="1">
      <alignment horizontal="center" vertical="center" wrapText="1"/>
      <protection locked="0"/>
    </xf>
    <xf numFmtId="164" fontId="4" fillId="2" borderId="2" xfId="0" applyNumberFormat="1"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4" borderId="4" xfId="0" applyFont="1" applyFill="1" applyBorder="1" applyAlignment="1">
      <alignment horizontal="center" vertical="center" wrapText="1"/>
    </xf>
    <xf numFmtId="0" fontId="13" fillId="4"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6" borderId="4" xfId="0" applyFont="1" applyFill="1" applyBorder="1" applyAlignment="1" applyProtection="1">
      <alignment horizontal="center" vertical="center" wrapText="1"/>
      <protection locked="0"/>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8" xfId="0" applyFont="1" applyFill="1" applyBorder="1" applyAlignment="1">
      <alignment horizontal="center" vertical="center" textRotation="90" wrapText="1"/>
    </xf>
    <xf numFmtId="0" fontId="4" fillId="2" borderId="9" xfId="0" applyFont="1" applyFill="1" applyBorder="1" applyAlignment="1">
      <alignment horizontal="center" vertical="center" textRotation="90" wrapText="1"/>
    </xf>
    <xf numFmtId="0" fontId="4" fillId="2" borderId="10" xfId="0" applyFont="1" applyFill="1" applyBorder="1" applyAlignment="1">
      <alignment horizontal="center" vertical="center" textRotation="90" wrapText="1"/>
    </xf>
    <xf numFmtId="9" fontId="3" fillId="3" borderId="8" xfId="0" applyNumberFormat="1" applyFont="1" applyFill="1" applyBorder="1" applyAlignment="1">
      <alignment horizontal="center" vertical="center" wrapText="1"/>
    </xf>
    <xf numFmtId="9" fontId="3" fillId="3" borderId="9" xfId="0" applyNumberFormat="1" applyFont="1" applyFill="1" applyBorder="1" applyAlignment="1">
      <alignment horizontal="center" vertical="center" wrapText="1"/>
    </xf>
    <xf numFmtId="9" fontId="3" fillId="3" borderId="10" xfId="0" applyNumberFormat="1"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9" fontId="3" fillId="0" borderId="10"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2" borderId="8" xfId="0" applyFont="1" applyFill="1" applyBorder="1" applyAlignment="1">
      <alignment horizontal="center" vertical="center" textRotation="90" wrapText="1"/>
    </xf>
    <xf numFmtId="0" fontId="2" fillId="2" borderId="9" xfId="0" applyFont="1" applyFill="1" applyBorder="1" applyAlignment="1">
      <alignment horizontal="center" vertical="center" textRotation="90" wrapText="1"/>
    </xf>
    <xf numFmtId="0" fontId="2" fillId="2" borderId="10" xfId="0" applyFont="1" applyFill="1" applyBorder="1" applyAlignment="1">
      <alignment horizontal="center" vertical="center" textRotation="90" wrapText="1"/>
    </xf>
    <xf numFmtId="0" fontId="4" fillId="0" borderId="0" xfId="0" applyFont="1" applyAlignment="1">
      <alignment horizontal="right" vertical="center" wrapText="1"/>
    </xf>
    <xf numFmtId="0" fontId="3" fillId="0" borderId="8"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8" xfId="0" applyFont="1" applyFill="1" applyBorder="1" applyAlignment="1">
      <alignment vertical="center" wrapText="1"/>
    </xf>
    <xf numFmtId="0" fontId="3" fillId="0" borderId="10"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49D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X29"/>
  <sheetViews>
    <sheetView tabSelected="1" zoomScale="70" zoomScaleNormal="70" workbookViewId="0">
      <pane xSplit="1" ySplit="11" topLeftCell="O17" activePane="bottomRight" state="frozen"/>
      <selection pane="topRight" activeCell="B1" sqref="B1"/>
      <selection pane="bottomLeft" activeCell="A12" sqref="A12"/>
      <selection pane="bottomRight" activeCell="T17" sqref="T17"/>
    </sheetView>
  </sheetViews>
  <sheetFormatPr baseColWidth="10" defaultRowHeight="15" x14ac:dyDescent="0.25"/>
  <cols>
    <col min="1" max="1" width="8.140625" style="40" customWidth="1"/>
    <col min="2" max="2" width="20.85546875" style="40" customWidth="1"/>
    <col min="3" max="3" width="8.85546875" style="40" customWidth="1"/>
    <col min="4" max="4" width="18.85546875" style="40" customWidth="1"/>
    <col min="5" max="5" width="9.5703125" style="40" customWidth="1"/>
    <col min="6" max="6" width="23.7109375" style="40" customWidth="1"/>
    <col min="7" max="7" width="12" style="40" customWidth="1"/>
    <col min="8" max="8" width="12.28515625" style="40" customWidth="1"/>
    <col min="9" max="9" width="11" style="40" customWidth="1"/>
    <col min="10" max="10" width="20" style="40" customWidth="1"/>
    <col min="11" max="11" width="14.42578125" style="40" customWidth="1"/>
    <col min="12" max="12" width="14.5703125" style="40" customWidth="1"/>
    <col min="13" max="13" width="19.28515625" style="40" customWidth="1"/>
    <col min="14" max="14" width="18.28515625" style="40" customWidth="1"/>
    <col min="15" max="15" width="17.140625" style="40" customWidth="1"/>
    <col min="16" max="16" width="20.5703125" style="40" customWidth="1"/>
    <col min="17" max="17" width="62.42578125" style="40" customWidth="1"/>
    <col min="18" max="18" width="17.140625" style="40" customWidth="1"/>
    <col min="19" max="19" width="27" style="40" customWidth="1"/>
    <col min="20" max="20" width="157.28515625" style="40" customWidth="1"/>
    <col min="21" max="21" width="23.140625" style="40" customWidth="1"/>
    <col min="22" max="22" width="14.85546875" style="40" customWidth="1"/>
    <col min="23" max="23" width="13.85546875" style="40" customWidth="1"/>
    <col min="24" max="24" width="89.85546875" style="40" customWidth="1"/>
    <col min="25" max="16384" width="11.42578125" style="40"/>
  </cols>
  <sheetData>
    <row r="1" spans="1:24" ht="13.5" customHeight="1" x14ac:dyDescent="0.25">
      <c r="A1" s="44" t="s">
        <v>58</v>
      </c>
      <c r="B1" s="44"/>
      <c r="C1" s="44"/>
      <c r="D1" s="44"/>
      <c r="E1" s="44"/>
      <c r="F1" s="44"/>
      <c r="G1" s="44"/>
      <c r="H1" s="44"/>
      <c r="I1" s="44"/>
      <c r="J1" s="44"/>
      <c r="K1" s="44"/>
      <c r="L1" s="44"/>
      <c r="M1" s="44"/>
      <c r="N1" s="44"/>
      <c r="O1" s="44"/>
      <c r="P1" s="44"/>
      <c r="Q1" s="44"/>
      <c r="R1" s="44"/>
      <c r="S1" s="44"/>
      <c r="T1" s="44"/>
      <c r="U1" s="44"/>
      <c r="V1" s="44"/>
      <c r="W1" s="45" t="s">
        <v>59</v>
      </c>
      <c r="X1" s="46"/>
    </row>
    <row r="2" spans="1:24" ht="8.25" customHeight="1" x14ac:dyDescent="0.25">
      <c r="A2" s="44"/>
      <c r="B2" s="44"/>
      <c r="C2" s="44"/>
      <c r="D2" s="44"/>
      <c r="E2" s="44"/>
      <c r="F2" s="44"/>
      <c r="G2" s="44"/>
      <c r="H2" s="44"/>
      <c r="I2" s="44"/>
      <c r="J2" s="44"/>
      <c r="K2" s="44"/>
      <c r="L2" s="44"/>
      <c r="M2" s="44"/>
      <c r="N2" s="44"/>
      <c r="O2" s="44"/>
      <c r="P2" s="44"/>
      <c r="Q2" s="44"/>
      <c r="R2" s="44"/>
      <c r="S2" s="44"/>
      <c r="T2" s="44"/>
      <c r="U2" s="44"/>
      <c r="V2" s="44"/>
      <c r="W2" s="47">
        <v>42564</v>
      </c>
      <c r="X2" s="48"/>
    </row>
    <row r="3" spans="1:24" ht="8.25" customHeight="1" x14ac:dyDescent="0.25">
      <c r="A3" s="44"/>
      <c r="B3" s="44"/>
      <c r="C3" s="44"/>
      <c r="D3" s="44"/>
      <c r="E3" s="44"/>
      <c r="F3" s="44"/>
      <c r="G3" s="44"/>
      <c r="H3" s="44"/>
      <c r="I3" s="44"/>
      <c r="J3" s="44"/>
      <c r="K3" s="44"/>
      <c r="L3" s="44"/>
      <c r="M3" s="44"/>
      <c r="N3" s="44"/>
      <c r="O3" s="44"/>
      <c r="P3" s="44"/>
      <c r="Q3" s="44"/>
      <c r="R3" s="44"/>
      <c r="S3" s="44"/>
      <c r="T3" s="44"/>
      <c r="U3" s="44"/>
      <c r="V3" s="44"/>
      <c r="W3" s="49"/>
      <c r="X3" s="50"/>
    </row>
    <row r="4" spans="1:24" x14ac:dyDescent="0.25">
      <c r="A4" s="51" t="s">
        <v>0</v>
      </c>
      <c r="B4" s="52"/>
      <c r="C4" s="53" t="s">
        <v>48</v>
      </c>
      <c r="D4" s="54"/>
      <c r="E4" s="54"/>
      <c r="F4" s="54"/>
      <c r="G4" s="54"/>
      <c r="H4" s="54"/>
      <c r="I4" s="55"/>
      <c r="J4" s="56" t="s">
        <v>1</v>
      </c>
      <c r="K4" s="57"/>
      <c r="L4" s="58" t="s">
        <v>50</v>
      </c>
      <c r="M4" s="58"/>
      <c r="N4" s="58"/>
      <c r="O4" s="58"/>
      <c r="P4" s="58"/>
      <c r="Q4" s="58"/>
      <c r="R4" s="58"/>
      <c r="S4" s="58"/>
      <c r="T4" s="58"/>
      <c r="U4" s="58"/>
      <c r="V4" s="58"/>
      <c r="W4" s="58"/>
      <c r="X4" s="59"/>
    </row>
    <row r="5" spans="1:24" x14ac:dyDescent="0.25">
      <c r="A5" s="51" t="s">
        <v>2</v>
      </c>
      <c r="B5" s="52"/>
      <c r="C5" s="53" t="s">
        <v>75</v>
      </c>
      <c r="D5" s="54"/>
      <c r="E5" s="54"/>
      <c r="F5" s="54"/>
      <c r="G5" s="54"/>
      <c r="H5" s="54"/>
      <c r="I5" s="55"/>
      <c r="J5" s="56" t="s">
        <v>3</v>
      </c>
      <c r="K5" s="57"/>
      <c r="L5" s="60">
        <v>43556</v>
      </c>
      <c r="M5" s="60"/>
      <c r="N5" s="60"/>
      <c r="O5" s="60"/>
      <c r="P5" s="60"/>
      <c r="Q5" s="60"/>
      <c r="R5" s="60"/>
      <c r="S5" s="60"/>
      <c r="T5" s="60"/>
      <c r="U5" s="60"/>
      <c r="V5" s="60"/>
      <c r="W5" s="60"/>
      <c r="X5" s="61"/>
    </row>
    <row r="6" spans="1:24" x14ac:dyDescent="0.25">
      <c r="A6" s="51" t="s">
        <v>4</v>
      </c>
      <c r="B6" s="52"/>
      <c r="C6" s="53" t="s">
        <v>76</v>
      </c>
      <c r="D6" s="54"/>
      <c r="E6" s="54"/>
      <c r="F6" s="54"/>
      <c r="G6" s="54"/>
      <c r="H6" s="54"/>
      <c r="I6" s="55"/>
      <c r="J6" s="56" t="s">
        <v>5</v>
      </c>
      <c r="K6" s="57"/>
      <c r="L6" s="60">
        <v>44316</v>
      </c>
      <c r="M6" s="60"/>
      <c r="N6" s="60"/>
      <c r="O6" s="60"/>
      <c r="P6" s="60"/>
      <c r="Q6" s="60"/>
      <c r="R6" s="60"/>
      <c r="S6" s="60"/>
      <c r="T6" s="60"/>
      <c r="U6" s="60"/>
      <c r="V6" s="60"/>
      <c r="W6" s="60"/>
      <c r="X6" s="61"/>
    </row>
    <row r="7" spans="1:24" x14ac:dyDescent="0.25">
      <c r="A7" s="51" t="s">
        <v>6</v>
      </c>
      <c r="B7" s="52"/>
      <c r="C7" s="29" t="s">
        <v>49</v>
      </c>
      <c r="D7" s="30"/>
      <c r="E7" s="54"/>
      <c r="F7" s="54"/>
      <c r="G7" s="54"/>
      <c r="H7" s="54"/>
      <c r="I7" s="54"/>
      <c r="J7" s="54"/>
      <c r="K7" s="54"/>
      <c r="L7" s="54"/>
      <c r="M7" s="54"/>
      <c r="N7" s="54"/>
      <c r="O7" s="54"/>
      <c r="P7" s="54"/>
      <c r="Q7" s="54"/>
      <c r="R7" s="54"/>
      <c r="S7" s="54"/>
      <c r="T7" s="54"/>
      <c r="U7" s="54"/>
      <c r="V7" s="54"/>
      <c r="W7" s="54"/>
      <c r="X7" s="55"/>
    </row>
    <row r="8" spans="1:24" ht="28.5" customHeight="1" x14ac:dyDescent="0.25">
      <c r="A8" s="62" t="s">
        <v>34</v>
      </c>
      <c r="B8" s="63"/>
      <c r="C8" s="64" t="s">
        <v>72</v>
      </c>
      <c r="D8" s="65"/>
      <c r="E8" s="65"/>
      <c r="F8" s="65"/>
      <c r="G8" s="65"/>
      <c r="H8" s="65"/>
      <c r="I8" s="65"/>
      <c r="J8" s="65"/>
      <c r="K8" s="65"/>
      <c r="L8" s="65"/>
      <c r="M8" s="65"/>
      <c r="N8" s="65"/>
      <c r="O8" s="65"/>
      <c r="P8" s="65"/>
      <c r="Q8" s="65"/>
      <c r="R8" s="65"/>
      <c r="S8" s="65"/>
      <c r="T8" s="65"/>
      <c r="U8" s="65"/>
      <c r="V8" s="65"/>
      <c r="W8" s="65"/>
      <c r="X8" s="66"/>
    </row>
    <row r="9" spans="1:24" ht="18" customHeight="1" x14ac:dyDescent="0.25">
      <c r="A9" s="67" t="s">
        <v>32</v>
      </c>
      <c r="B9" s="67"/>
      <c r="C9" s="67"/>
      <c r="D9" s="67"/>
      <c r="E9" s="67"/>
      <c r="F9" s="67"/>
      <c r="G9" s="67"/>
      <c r="H9" s="67"/>
      <c r="I9" s="67"/>
      <c r="J9" s="67"/>
      <c r="K9" s="67"/>
      <c r="L9" s="67"/>
      <c r="M9" s="67"/>
      <c r="N9" s="67"/>
      <c r="O9" s="67"/>
      <c r="P9" s="67"/>
      <c r="Q9" s="67"/>
      <c r="R9" s="67"/>
      <c r="S9" s="68"/>
      <c r="T9" s="69" t="s">
        <v>31</v>
      </c>
      <c r="U9" s="69"/>
      <c r="V9" s="70" t="s">
        <v>30</v>
      </c>
      <c r="W9" s="70"/>
      <c r="X9" s="70"/>
    </row>
    <row r="10" spans="1:24" ht="27.75" customHeight="1" x14ac:dyDescent="0.25">
      <c r="A10" s="71" t="s">
        <v>7</v>
      </c>
      <c r="B10" s="71" t="s">
        <v>8</v>
      </c>
      <c r="C10" s="73" t="s">
        <v>9</v>
      </c>
      <c r="D10" s="71" t="s">
        <v>10</v>
      </c>
      <c r="E10" s="71" t="s">
        <v>11</v>
      </c>
      <c r="F10" s="71" t="s">
        <v>12</v>
      </c>
      <c r="G10" s="75" t="s">
        <v>13</v>
      </c>
      <c r="H10" s="76"/>
      <c r="I10" s="71" t="s">
        <v>14</v>
      </c>
      <c r="J10" s="71" t="s">
        <v>15</v>
      </c>
      <c r="K10" s="77" t="s">
        <v>73</v>
      </c>
      <c r="L10" s="78"/>
      <c r="M10" s="79" t="s">
        <v>64</v>
      </c>
      <c r="N10" s="79" t="s">
        <v>65</v>
      </c>
      <c r="O10" s="71" t="s">
        <v>16</v>
      </c>
      <c r="P10" s="71" t="s">
        <v>17</v>
      </c>
      <c r="Q10" s="71" t="s">
        <v>18</v>
      </c>
      <c r="R10" s="71" t="s">
        <v>19</v>
      </c>
      <c r="S10" s="83" t="s">
        <v>22</v>
      </c>
      <c r="T10" s="85" t="s">
        <v>29</v>
      </c>
      <c r="U10" s="85" t="s">
        <v>74</v>
      </c>
      <c r="V10" s="81" t="s">
        <v>20</v>
      </c>
      <c r="W10" s="81" t="s">
        <v>21</v>
      </c>
      <c r="X10" s="82" t="s">
        <v>33</v>
      </c>
    </row>
    <row r="11" spans="1:24" ht="32.25" customHeight="1" x14ac:dyDescent="0.25">
      <c r="A11" s="72"/>
      <c r="B11" s="72"/>
      <c r="C11" s="74"/>
      <c r="D11" s="72"/>
      <c r="E11" s="72"/>
      <c r="F11" s="72"/>
      <c r="G11" s="12" t="s">
        <v>23</v>
      </c>
      <c r="H11" s="12" t="s">
        <v>24</v>
      </c>
      <c r="I11" s="72"/>
      <c r="J11" s="72"/>
      <c r="K11" s="25" t="s">
        <v>66</v>
      </c>
      <c r="L11" s="25" t="s">
        <v>67</v>
      </c>
      <c r="M11" s="80"/>
      <c r="N11" s="80"/>
      <c r="O11" s="72"/>
      <c r="P11" s="72"/>
      <c r="Q11" s="72"/>
      <c r="R11" s="72"/>
      <c r="S11" s="84"/>
      <c r="T11" s="85"/>
      <c r="U11" s="85"/>
      <c r="V11" s="81"/>
      <c r="W11" s="81"/>
      <c r="X11" s="82"/>
    </row>
    <row r="12" spans="1:24" ht="384.75" x14ac:dyDescent="0.25">
      <c r="A12" s="86">
        <v>1</v>
      </c>
      <c r="B12" s="89" t="s">
        <v>79</v>
      </c>
      <c r="C12" s="92" t="s">
        <v>25</v>
      </c>
      <c r="D12" s="89" t="s">
        <v>38</v>
      </c>
      <c r="E12" s="6">
        <v>1</v>
      </c>
      <c r="F12" s="11" t="s">
        <v>61</v>
      </c>
      <c r="G12" s="13">
        <v>43556</v>
      </c>
      <c r="H12" s="14">
        <v>43951</v>
      </c>
      <c r="I12" s="16">
        <v>52</v>
      </c>
      <c r="J12" s="24">
        <v>0.94</v>
      </c>
      <c r="K12" s="21">
        <v>43732</v>
      </c>
      <c r="L12" s="21">
        <v>44097</v>
      </c>
      <c r="M12" s="22">
        <v>0.06</v>
      </c>
      <c r="N12" s="22">
        <f>+J12+M12</f>
        <v>1</v>
      </c>
      <c r="O12" s="9" t="s">
        <v>52</v>
      </c>
      <c r="P12" s="95">
        <f>SUM((+N12+N13+N14)/3)</f>
        <v>1</v>
      </c>
      <c r="Q12" s="31" t="s">
        <v>89</v>
      </c>
      <c r="R12" s="11" t="s">
        <v>62</v>
      </c>
      <c r="S12" s="35" t="s">
        <v>84</v>
      </c>
      <c r="T12" s="33" t="s">
        <v>90</v>
      </c>
      <c r="U12" s="34" t="s">
        <v>83</v>
      </c>
      <c r="V12" s="41"/>
      <c r="W12" s="41"/>
      <c r="X12" s="41"/>
    </row>
    <row r="13" spans="1:24" s="43" customFormat="1" ht="72" customHeight="1" x14ac:dyDescent="0.25">
      <c r="A13" s="87"/>
      <c r="B13" s="90"/>
      <c r="C13" s="93"/>
      <c r="D13" s="90"/>
      <c r="E13" s="6">
        <v>2</v>
      </c>
      <c r="F13" s="11" t="s">
        <v>51</v>
      </c>
      <c r="G13" s="13">
        <v>42979</v>
      </c>
      <c r="H13" s="13">
        <v>43344</v>
      </c>
      <c r="I13" s="18">
        <v>52</v>
      </c>
      <c r="J13" s="8">
        <v>1</v>
      </c>
      <c r="K13" s="21"/>
      <c r="L13" s="21"/>
      <c r="M13" s="20">
        <v>0</v>
      </c>
      <c r="N13" s="22">
        <f t="shared" ref="N13:N22" si="0">+J13+M13</f>
        <v>1</v>
      </c>
      <c r="O13" s="26" t="s">
        <v>53</v>
      </c>
      <c r="P13" s="96"/>
      <c r="Q13" s="11" t="s">
        <v>71</v>
      </c>
      <c r="R13" s="11" t="s">
        <v>63</v>
      </c>
      <c r="S13" s="36" t="s">
        <v>70</v>
      </c>
      <c r="T13" s="42"/>
      <c r="U13" s="42"/>
      <c r="V13" s="41"/>
      <c r="W13" s="41"/>
      <c r="X13" s="41"/>
    </row>
    <row r="14" spans="1:24" s="43" customFormat="1" ht="65.25" customHeight="1" x14ac:dyDescent="0.25">
      <c r="A14" s="88"/>
      <c r="B14" s="91"/>
      <c r="C14" s="94"/>
      <c r="D14" s="91"/>
      <c r="E14" s="6">
        <v>3</v>
      </c>
      <c r="F14" s="11" t="s">
        <v>69</v>
      </c>
      <c r="G14" s="13">
        <v>42979</v>
      </c>
      <c r="H14" s="13">
        <v>43344</v>
      </c>
      <c r="I14" s="18">
        <v>68</v>
      </c>
      <c r="J14" s="8">
        <v>1</v>
      </c>
      <c r="K14" s="21"/>
      <c r="L14" s="21"/>
      <c r="M14" s="20">
        <v>0</v>
      </c>
      <c r="N14" s="20">
        <f t="shared" si="0"/>
        <v>1</v>
      </c>
      <c r="O14" s="26" t="s">
        <v>54</v>
      </c>
      <c r="P14" s="97"/>
      <c r="Q14" s="11" t="s">
        <v>71</v>
      </c>
      <c r="R14" s="11" t="s">
        <v>63</v>
      </c>
      <c r="S14" s="36" t="s">
        <v>70</v>
      </c>
      <c r="T14" s="42"/>
      <c r="U14" s="42"/>
      <c r="V14" s="41"/>
      <c r="W14" s="41"/>
      <c r="X14" s="41"/>
    </row>
    <row r="15" spans="1:24" ht="213.75" x14ac:dyDescent="0.25">
      <c r="A15" s="86">
        <v>2</v>
      </c>
      <c r="B15" s="89" t="s">
        <v>43</v>
      </c>
      <c r="C15" s="92" t="s">
        <v>26</v>
      </c>
      <c r="D15" s="89" t="s">
        <v>35</v>
      </c>
      <c r="E15" s="6">
        <v>1</v>
      </c>
      <c r="F15" s="11" t="s">
        <v>80</v>
      </c>
      <c r="G15" s="13">
        <v>43556</v>
      </c>
      <c r="H15" s="14">
        <v>44316</v>
      </c>
      <c r="I15" s="17">
        <v>104</v>
      </c>
      <c r="J15" s="8">
        <v>1</v>
      </c>
      <c r="K15" s="21">
        <v>43556</v>
      </c>
      <c r="L15" s="21">
        <v>43731</v>
      </c>
      <c r="M15" s="20">
        <v>0</v>
      </c>
      <c r="N15" s="20">
        <f t="shared" si="0"/>
        <v>1</v>
      </c>
      <c r="O15" s="10" t="s">
        <v>46</v>
      </c>
      <c r="P15" s="98">
        <f>SUM(N15+N16+N17)/3</f>
        <v>0.82666666666666666</v>
      </c>
      <c r="Q15" s="31" t="s">
        <v>81</v>
      </c>
      <c r="R15" s="11" t="s">
        <v>63</v>
      </c>
      <c r="S15" s="35" t="s">
        <v>91</v>
      </c>
      <c r="T15" s="33" t="s">
        <v>86</v>
      </c>
      <c r="U15" s="34" t="s">
        <v>83</v>
      </c>
      <c r="V15" s="41"/>
      <c r="W15" s="41"/>
      <c r="X15" s="41"/>
    </row>
    <row r="16" spans="1:24" ht="293.25" x14ac:dyDescent="0.25">
      <c r="A16" s="87"/>
      <c r="B16" s="90"/>
      <c r="C16" s="93"/>
      <c r="D16" s="90"/>
      <c r="E16" s="7">
        <v>2</v>
      </c>
      <c r="F16" s="11" t="s">
        <v>44</v>
      </c>
      <c r="G16" s="13">
        <v>43556</v>
      </c>
      <c r="H16" s="14">
        <v>44316</v>
      </c>
      <c r="I16" s="17">
        <v>104</v>
      </c>
      <c r="J16" s="8">
        <v>0.95</v>
      </c>
      <c r="K16" s="21">
        <v>43556</v>
      </c>
      <c r="L16" s="21">
        <v>43731</v>
      </c>
      <c r="M16" s="20">
        <v>0.05</v>
      </c>
      <c r="N16" s="20">
        <f t="shared" si="0"/>
        <v>1</v>
      </c>
      <c r="O16" s="10" t="s">
        <v>47</v>
      </c>
      <c r="P16" s="99"/>
      <c r="Q16" s="31" t="s">
        <v>82</v>
      </c>
      <c r="R16" s="11" t="s">
        <v>63</v>
      </c>
      <c r="S16" s="35" t="s">
        <v>92</v>
      </c>
      <c r="T16" s="38" t="s">
        <v>87</v>
      </c>
      <c r="U16" s="34" t="s">
        <v>83</v>
      </c>
      <c r="V16" s="41"/>
      <c r="W16" s="41"/>
      <c r="X16" s="41"/>
    </row>
    <row r="17" spans="1:24" ht="245.25" customHeight="1" x14ac:dyDescent="0.25">
      <c r="A17" s="88"/>
      <c r="B17" s="91"/>
      <c r="C17" s="94"/>
      <c r="D17" s="91"/>
      <c r="E17" s="7">
        <v>3</v>
      </c>
      <c r="F17" s="11" t="s">
        <v>45</v>
      </c>
      <c r="G17" s="13">
        <v>43556</v>
      </c>
      <c r="H17" s="14">
        <v>44316</v>
      </c>
      <c r="I17" s="17">
        <v>104</v>
      </c>
      <c r="J17" s="8">
        <v>0.4</v>
      </c>
      <c r="K17" s="21">
        <v>43556</v>
      </c>
      <c r="L17" s="21">
        <v>43731</v>
      </c>
      <c r="M17" s="20">
        <v>0.08</v>
      </c>
      <c r="N17" s="20">
        <f t="shared" si="0"/>
        <v>0.48000000000000004</v>
      </c>
      <c r="O17" s="10" t="s">
        <v>47</v>
      </c>
      <c r="P17" s="100"/>
      <c r="Q17" s="31" t="s">
        <v>93</v>
      </c>
      <c r="R17" s="11" t="s">
        <v>63</v>
      </c>
      <c r="S17" s="35" t="s">
        <v>85</v>
      </c>
      <c r="T17" s="37" t="s">
        <v>88</v>
      </c>
      <c r="U17" s="34" t="s">
        <v>83</v>
      </c>
      <c r="V17" s="19"/>
      <c r="W17" s="19"/>
      <c r="X17" s="19"/>
    </row>
    <row r="18" spans="1:24" s="43" customFormat="1" ht="51" x14ac:dyDescent="0.25">
      <c r="A18" s="86">
        <v>3</v>
      </c>
      <c r="B18" s="108" t="s">
        <v>77</v>
      </c>
      <c r="C18" s="92" t="s">
        <v>27</v>
      </c>
      <c r="D18" s="110" t="s">
        <v>36</v>
      </c>
      <c r="E18" s="7">
        <v>1</v>
      </c>
      <c r="F18" s="27" t="s">
        <v>55</v>
      </c>
      <c r="G18" s="15">
        <v>42856</v>
      </c>
      <c r="H18" s="15">
        <v>43038</v>
      </c>
      <c r="I18" s="18">
        <v>26</v>
      </c>
      <c r="J18" s="8">
        <v>1</v>
      </c>
      <c r="K18" s="21"/>
      <c r="L18" s="21"/>
      <c r="M18" s="20">
        <v>0</v>
      </c>
      <c r="N18" s="20">
        <f t="shared" si="0"/>
        <v>1</v>
      </c>
      <c r="O18" s="8" t="s">
        <v>68</v>
      </c>
      <c r="P18" s="98">
        <f>SUM((+N18+N19)/2)</f>
        <v>1</v>
      </c>
      <c r="Q18" s="11" t="s">
        <v>71</v>
      </c>
      <c r="R18" s="11" t="s">
        <v>63</v>
      </c>
      <c r="S18" s="36" t="s">
        <v>70</v>
      </c>
      <c r="T18" s="42"/>
      <c r="U18" s="42"/>
      <c r="V18" s="41"/>
      <c r="W18" s="41"/>
      <c r="X18" s="41"/>
    </row>
    <row r="19" spans="1:24" s="43" customFormat="1" ht="51" x14ac:dyDescent="0.25">
      <c r="A19" s="88"/>
      <c r="B19" s="109"/>
      <c r="C19" s="93"/>
      <c r="D19" s="111"/>
      <c r="E19" s="7">
        <v>2</v>
      </c>
      <c r="F19" s="19" t="s">
        <v>60</v>
      </c>
      <c r="G19" s="15">
        <v>42856</v>
      </c>
      <c r="H19" s="15">
        <v>43464</v>
      </c>
      <c r="I19" s="18">
        <v>87</v>
      </c>
      <c r="J19" s="8">
        <v>1</v>
      </c>
      <c r="K19" s="21"/>
      <c r="L19" s="21"/>
      <c r="M19" s="20">
        <v>0</v>
      </c>
      <c r="N19" s="20">
        <f t="shared" si="0"/>
        <v>1</v>
      </c>
      <c r="O19" s="8" t="s">
        <v>39</v>
      </c>
      <c r="P19" s="100"/>
      <c r="Q19" s="11" t="s">
        <v>71</v>
      </c>
      <c r="R19" s="11" t="s">
        <v>63</v>
      </c>
      <c r="S19" s="36" t="s">
        <v>70</v>
      </c>
      <c r="T19" s="42"/>
      <c r="U19" s="42"/>
      <c r="V19" s="41"/>
      <c r="W19" s="41"/>
      <c r="X19" s="41"/>
    </row>
    <row r="20" spans="1:24" s="43" customFormat="1" ht="51" x14ac:dyDescent="0.25">
      <c r="A20" s="86">
        <v>4</v>
      </c>
      <c r="B20" s="101" t="s">
        <v>78</v>
      </c>
      <c r="C20" s="104" t="s">
        <v>28</v>
      </c>
      <c r="D20" s="89" t="s">
        <v>37</v>
      </c>
      <c r="E20" s="7">
        <v>1</v>
      </c>
      <c r="F20" s="19" t="s">
        <v>57</v>
      </c>
      <c r="G20" s="15">
        <v>42887</v>
      </c>
      <c r="H20" s="15">
        <v>43008</v>
      </c>
      <c r="I20" s="18">
        <v>17</v>
      </c>
      <c r="J20" s="8">
        <v>1</v>
      </c>
      <c r="K20" s="21"/>
      <c r="L20" s="21"/>
      <c r="M20" s="20">
        <v>0</v>
      </c>
      <c r="N20" s="20">
        <f t="shared" si="0"/>
        <v>1</v>
      </c>
      <c r="O20" s="8" t="s">
        <v>41</v>
      </c>
      <c r="P20" s="95">
        <f>SUM((+N20+N21+N22)/3)</f>
        <v>1</v>
      </c>
      <c r="Q20" s="11" t="s">
        <v>71</v>
      </c>
      <c r="R20" s="11" t="s">
        <v>63</v>
      </c>
      <c r="S20" s="36" t="s">
        <v>70</v>
      </c>
      <c r="T20" s="42"/>
      <c r="U20" s="42"/>
      <c r="V20" s="19"/>
      <c r="W20" s="19"/>
      <c r="X20" s="19"/>
    </row>
    <row r="21" spans="1:24" s="43" customFormat="1" ht="63.75" x14ac:dyDescent="0.25">
      <c r="A21" s="87"/>
      <c r="B21" s="102"/>
      <c r="C21" s="105"/>
      <c r="D21" s="90"/>
      <c r="E21" s="7">
        <v>2</v>
      </c>
      <c r="F21" s="19" t="s">
        <v>56</v>
      </c>
      <c r="G21" s="15">
        <v>42948</v>
      </c>
      <c r="H21" s="15">
        <v>43084</v>
      </c>
      <c r="I21" s="18">
        <v>22</v>
      </c>
      <c r="J21" s="8">
        <v>1</v>
      </c>
      <c r="K21" s="21"/>
      <c r="L21" s="21"/>
      <c r="M21" s="20">
        <v>0</v>
      </c>
      <c r="N21" s="20">
        <f t="shared" si="0"/>
        <v>1</v>
      </c>
      <c r="O21" s="8" t="s">
        <v>41</v>
      </c>
      <c r="P21" s="96"/>
      <c r="Q21" s="11" t="s">
        <v>71</v>
      </c>
      <c r="R21" s="11" t="s">
        <v>63</v>
      </c>
      <c r="S21" s="36" t="s">
        <v>70</v>
      </c>
      <c r="T21" s="42"/>
      <c r="U21" s="42"/>
      <c r="V21" s="19"/>
      <c r="W21" s="19"/>
      <c r="X21" s="19"/>
    </row>
    <row r="22" spans="1:24" s="43" customFormat="1" ht="53.25" customHeight="1" x14ac:dyDescent="0.25">
      <c r="A22" s="88"/>
      <c r="B22" s="103"/>
      <c r="C22" s="106"/>
      <c r="D22" s="91"/>
      <c r="E22" s="7">
        <v>3</v>
      </c>
      <c r="F22" s="19" t="s">
        <v>40</v>
      </c>
      <c r="G22" s="15">
        <v>42948</v>
      </c>
      <c r="H22" s="15">
        <v>43464</v>
      </c>
      <c r="I22" s="18">
        <v>74</v>
      </c>
      <c r="J22" s="8">
        <v>1</v>
      </c>
      <c r="K22" s="21"/>
      <c r="L22" s="21"/>
      <c r="M22" s="20">
        <v>0</v>
      </c>
      <c r="N22" s="20">
        <f t="shared" si="0"/>
        <v>1</v>
      </c>
      <c r="O22" s="8" t="s">
        <v>42</v>
      </c>
      <c r="P22" s="97"/>
      <c r="Q22" s="11" t="s">
        <v>71</v>
      </c>
      <c r="R22" s="11" t="s">
        <v>63</v>
      </c>
      <c r="S22" s="36" t="s">
        <v>70</v>
      </c>
      <c r="T22" s="42"/>
      <c r="U22" s="42"/>
      <c r="V22" s="19"/>
      <c r="W22" s="19"/>
      <c r="X22" s="19"/>
    </row>
    <row r="24" spans="1:24" ht="15" customHeight="1" x14ac:dyDescent="0.25">
      <c r="C24" s="28"/>
      <c r="D24" s="28"/>
      <c r="E24" s="28"/>
      <c r="F24" s="28"/>
      <c r="G24" s="28"/>
      <c r="H24" s="1"/>
      <c r="I24" s="2"/>
    </row>
    <row r="25" spans="1:24" x14ac:dyDescent="0.25">
      <c r="D25" s="39"/>
      <c r="E25" s="39"/>
      <c r="F25" s="3"/>
      <c r="G25" s="3"/>
      <c r="H25" s="1"/>
      <c r="I25" s="2"/>
    </row>
    <row r="26" spans="1:24" x14ac:dyDescent="0.25">
      <c r="D26" s="39"/>
      <c r="E26" s="39"/>
      <c r="F26" s="3"/>
      <c r="G26" s="3"/>
      <c r="H26" s="1"/>
      <c r="I26" s="2"/>
    </row>
    <row r="27" spans="1:24" x14ac:dyDescent="0.25">
      <c r="D27" s="39"/>
      <c r="E27" s="39"/>
      <c r="F27" s="3"/>
      <c r="G27" s="3"/>
      <c r="H27" s="1"/>
      <c r="I27" s="2"/>
    </row>
    <row r="28" spans="1:24" x14ac:dyDescent="0.25">
      <c r="D28" s="39"/>
      <c r="E28" s="39"/>
      <c r="F28" s="3"/>
      <c r="G28" s="3"/>
      <c r="H28" s="4"/>
      <c r="I28" s="5"/>
    </row>
    <row r="29" spans="1:24" ht="15" customHeight="1" x14ac:dyDescent="0.25">
      <c r="D29" s="107"/>
      <c r="E29" s="107"/>
      <c r="F29" s="107"/>
      <c r="G29" s="107"/>
      <c r="H29" s="32"/>
      <c r="I29" s="23"/>
    </row>
  </sheetData>
  <mergeCells count="65">
    <mergeCell ref="D29:G29"/>
    <mergeCell ref="A18:A19"/>
    <mergeCell ref="B18:B19"/>
    <mergeCell ref="C18:C19"/>
    <mergeCell ref="D18:D19"/>
    <mergeCell ref="P18:P19"/>
    <mergeCell ref="A20:A22"/>
    <mergeCell ref="B20:B22"/>
    <mergeCell ref="C20:C22"/>
    <mergeCell ref="D20:D22"/>
    <mergeCell ref="P20:P22"/>
    <mergeCell ref="A15:A17"/>
    <mergeCell ref="B15:B17"/>
    <mergeCell ref="C15:C17"/>
    <mergeCell ref="D15:D17"/>
    <mergeCell ref="P15:P17"/>
    <mergeCell ref="A12:A14"/>
    <mergeCell ref="B12:B14"/>
    <mergeCell ref="C12:C14"/>
    <mergeCell ref="D12:D14"/>
    <mergeCell ref="P12:P14"/>
    <mergeCell ref="W10:W11"/>
    <mergeCell ref="X10:X11"/>
    <mergeCell ref="Q10:Q11"/>
    <mergeCell ref="R10:R11"/>
    <mergeCell ref="S10:S11"/>
    <mergeCell ref="T10:T11"/>
    <mergeCell ref="U10:U11"/>
    <mergeCell ref="V10:V11"/>
    <mergeCell ref="P10:P11"/>
    <mergeCell ref="A10:A11"/>
    <mergeCell ref="B10:B11"/>
    <mergeCell ref="C10:C11"/>
    <mergeCell ref="D10:D11"/>
    <mergeCell ref="E10:E11"/>
    <mergeCell ref="F10:F11"/>
    <mergeCell ref="G10:H10"/>
    <mergeCell ref="I10:I11"/>
    <mergeCell ref="J10:J11"/>
    <mergeCell ref="K10:L10"/>
    <mergeCell ref="M10:M11"/>
    <mergeCell ref="N10:N11"/>
    <mergeCell ref="O10:O11"/>
    <mergeCell ref="A7:B7"/>
    <mergeCell ref="E7:X7"/>
    <mergeCell ref="A8:B8"/>
    <mergeCell ref="C8:X8"/>
    <mergeCell ref="A9:S9"/>
    <mergeCell ref="T9:U9"/>
    <mergeCell ref="V9:X9"/>
    <mergeCell ref="A5:B5"/>
    <mergeCell ref="C5:I5"/>
    <mergeCell ref="J5:K5"/>
    <mergeCell ref="L5:X5"/>
    <mergeCell ref="A6:B6"/>
    <mergeCell ref="C6:I6"/>
    <mergeCell ref="J6:K6"/>
    <mergeCell ref="L6:X6"/>
    <mergeCell ref="A1:V3"/>
    <mergeCell ref="W1:X1"/>
    <mergeCell ref="W2:X3"/>
    <mergeCell ref="A4:B4"/>
    <mergeCell ref="C4:I4"/>
    <mergeCell ref="J4:K4"/>
    <mergeCell ref="L4:X4"/>
  </mergeCells>
  <dataValidations count="1">
    <dataValidation type="date" operator="greaterThanOrEqual" allowBlank="1" showInputMessage="1" showErrorMessage="1" sqref="E12:E22 H24:H27">
      <formula1>41426</formula1>
    </dataValidation>
  </dataValidations>
  <pageMargins left="0.70866141732283472" right="0.31496062992125984" top="0.35433070866141736" bottom="0.35433070866141736" header="0.31496062992125984" footer="0.31496062992125984"/>
  <pageSetup paperSize="5" scale="4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3°Informe PMA V.2 (23-09-20)</vt:lpstr>
      <vt:lpstr>'3°Informe PMA V.2 (23-09-20)'!Área_de_impresión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SERGIO RODRIGUEZ</cp:lastModifiedBy>
  <cp:lastPrinted>2019-09-26T16:54:19Z</cp:lastPrinted>
  <dcterms:created xsi:type="dcterms:W3CDTF">2016-07-06T19:37:36Z</dcterms:created>
  <dcterms:modified xsi:type="dcterms:W3CDTF">2020-09-30T20:17:30Z</dcterms:modified>
</cp:coreProperties>
</file>